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NFTMO trg\tr\"/>
    </mc:Choice>
  </mc:AlternateContent>
  <bookViews>
    <workbookView xWindow="0" yWindow="0" windowWidth="17600" windowHeight="7610" activeTab="1"/>
  </bookViews>
  <sheets>
    <sheet name="Sheet1" sheetId="1" r:id="rId1"/>
    <sheet name="Sheet3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15" i="3" s="1"/>
  <c r="D4" i="3" s="1"/>
  <c r="D15" i="3" s="1"/>
  <c r="E4" i="3" s="1"/>
  <c r="E15" i="3" s="1"/>
  <c r="F4" i="3" s="1"/>
  <c r="F15" i="3" s="1"/>
  <c r="G4" i="3" s="1"/>
  <c r="G15" i="3" s="1"/>
  <c r="H4" i="3" s="1"/>
  <c r="H15" i="3" s="1"/>
  <c r="I4" i="3" s="1"/>
  <c r="I15" i="3" s="1"/>
  <c r="J4" i="3" s="1"/>
  <c r="J15" i="3" s="1"/>
  <c r="K4" i="3" s="1"/>
  <c r="K15" i="3" s="1"/>
  <c r="L4" i="3" s="1"/>
  <c r="L15" i="3" s="1"/>
  <c r="B15" i="3"/>
  <c r="D10" i="3"/>
  <c r="E10" i="3" s="1"/>
  <c r="F10" i="3" s="1"/>
  <c r="D3" i="3"/>
  <c r="E3" i="3" s="1"/>
  <c r="F3" i="3" s="1"/>
  <c r="G3" i="3" s="1"/>
  <c r="H3" i="3" s="1"/>
  <c r="I3" i="3" s="1"/>
  <c r="K3" i="3" s="1"/>
  <c r="L3" i="3" s="1"/>
  <c r="C3" i="3"/>
  <c r="B4" i="3"/>
  <c r="F7" i="1"/>
  <c r="B38" i="1"/>
  <c r="B37" i="1"/>
  <c r="C39" i="1" s="1"/>
  <c r="B9" i="1"/>
  <c r="D7" i="1"/>
  <c r="E15" i="1"/>
  <c r="E14" i="1"/>
  <c r="E13" i="1"/>
  <c r="E12" i="1"/>
  <c r="E8" i="1"/>
  <c r="E7" i="1"/>
  <c r="E6" i="1"/>
  <c r="D11" i="2"/>
  <c r="I30" i="2"/>
  <c r="H30" i="2"/>
  <c r="H32" i="2" s="1"/>
  <c r="G30" i="2"/>
  <c r="D29" i="2"/>
  <c r="C8" i="1"/>
  <c r="D8" i="1" s="1"/>
  <c r="C6" i="1"/>
  <c r="F6" i="1" s="1"/>
  <c r="D28" i="2"/>
  <c r="D27" i="2"/>
  <c r="D26" i="2"/>
  <c r="D25" i="2"/>
  <c r="D23" i="2"/>
  <c r="D22" i="2"/>
  <c r="D17" i="2"/>
  <c r="D16" i="2"/>
  <c r="D15" i="2"/>
  <c r="D14" i="2"/>
  <c r="D13" i="2"/>
  <c r="D12" i="2"/>
  <c r="D10" i="2"/>
  <c r="D9" i="2"/>
  <c r="D18" i="2" s="1"/>
  <c r="B20" i="1" s="1"/>
  <c r="B22" i="1" s="1"/>
  <c r="D8" i="2"/>
  <c r="D4" i="2"/>
  <c r="J18" i="2"/>
  <c r="I18" i="2"/>
  <c r="I32" i="2" s="1"/>
  <c r="H18" i="2"/>
  <c r="G18" i="2"/>
  <c r="G32" i="2" s="1"/>
  <c r="C13" i="1" s="1"/>
  <c r="F18" i="2"/>
  <c r="F32" i="2" s="1"/>
  <c r="E18" i="2"/>
  <c r="E32" i="2" s="1"/>
  <c r="C27" i="2"/>
  <c r="B16" i="1"/>
  <c r="G10" i="3" l="1"/>
  <c r="H10" i="3" s="1"/>
  <c r="I10" i="3" s="1"/>
  <c r="J10" i="3" s="1"/>
  <c r="K10" i="3" s="1"/>
  <c r="L10" i="3" s="1"/>
  <c r="F8" i="1"/>
  <c r="B45" i="1"/>
  <c r="C15" i="1"/>
  <c r="F15" i="1" s="1"/>
  <c r="B31" i="1"/>
  <c r="C14" i="1"/>
  <c r="F14" i="1" s="1"/>
  <c r="B44" i="1"/>
  <c r="B42" i="1"/>
  <c r="B43" i="1"/>
  <c r="C12" i="1"/>
  <c r="B25" i="1"/>
  <c r="B29" i="1" s="1"/>
  <c r="D6" i="1"/>
  <c r="D15" i="1"/>
  <c r="D13" i="1"/>
  <c r="F13" i="1"/>
  <c r="F12" i="1" l="1"/>
  <c r="D12" i="1"/>
  <c r="C46" i="1"/>
  <c r="D14" i="1"/>
</calcChain>
</file>

<file path=xl/sharedStrings.xml><?xml version="1.0" encoding="utf-8"?>
<sst xmlns="http://schemas.openxmlformats.org/spreadsheetml/2006/main" count="120" uniqueCount="84">
  <si>
    <t>Really Admirable TMO (RATMO)</t>
  </si>
  <si>
    <t>Income</t>
  </si>
  <si>
    <t>Allowances</t>
  </si>
  <si>
    <t>Interest</t>
  </si>
  <si>
    <t>Misc</t>
  </si>
  <si>
    <t>Total</t>
  </si>
  <si>
    <t>Expenditure</t>
  </si>
  <si>
    <t>Salaries</t>
  </si>
  <si>
    <t>Repairs</t>
  </si>
  <si>
    <t>Repairs &amp; improvements</t>
  </si>
  <si>
    <t>Office</t>
  </si>
  <si>
    <t>Budget 2015/16</t>
  </si>
  <si>
    <t>Training and development</t>
  </si>
  <si>
    <t>Ref</t>
  </si>
  <si>
    <t>Date</t>
  </si>
  <si>
    <t>Item</t>
  </si>
  <si>
    <t>10.4.15</t>
  </si>
  <si>
    <t>BACS All</t>
  </si>
  <si>
    <t>VAT</t>
  </si>
  <si>
    <t>Training</t>
  </si>
  <si>
    <t>Pipe up plumbing</t>
  </si>
  <si>
    <t>Shocking electricals</t>
  </si>
  <si>
    <t>Sawyer carpentry</t>
  </si>
  <si>
    <t>2.4.15</t>
  </si>
  <si>
    <t>DD</t>
  </si>
  <si>
    <t>MegaPower</t>
  </si>
  <si>
    <t>12.4.15</t>
  </si>
  <si>
    <t>Moving stationers</t>
  </si>
  <si>
    <t>20.4.15</t>
  </si>
  <si>
    <t>Tiny Telecom</t>
  </si>
  <si>
    <t>24.4.15</t>
  </si>
  <si>
    <t>Bank transfer</t>
  </si>
  <si>
    <t>Our Wonderful Manager</t>
  </si>
  <si>
    <t>17.4.15</t>
  </si>
  <si>
    <t>HMRC</t>
  </si>
  <si>
    <t>skipalong skips</t>
  </si>
  <si>
    <t>8.4.15</t>
  </si>
  <si>
    <t>Cash</t>
  </si>
  <si>
    <t>Other</t>
  </si>
  <si>
    <t>ch99</t>
  </si>
  <si>
    <t>ch100</t>
  </si>
  <si>
    <t>ch101</t>
  </si>
  <si>
    <t>ch102</t>
  </si>
  <si>
    <t>ch103</t>
  </si>
  <si>
    <t>ch104</t>
  </si>
  <si>
    <t>ch105</t>
  </si>
  <si>
    <t>from bank</t>
  </si>
  <si>
    <t>PC50</t>
  </si>
  <si>
    <t>receipt 123</t>
  </si>
  <si>
    <t>Tesco - tea, coffee,milk</t>
  </si>
  <si>
    <t>rec 124</t>
  </si>
  <si>
    <t>PC51</t>
  </si>
  <si>
    <t>Ms Mahmood -decorating costs</t>
  </si>
  <si>
    <t xml:space="preserve">Totals </t>
  </si>
  <si>
    <t>Totals</t>
  </si>
  <si>
    <t xml:space="preserve">Total </t>
  </si>
  <si>
    <t>Staff</t>
  </si>
  <si>
    <t>Actual to date</t>
  </si>
  <si>
    <t>16.4.15</t>
  </si>
  <si>
    <t>Total -cash and petty cash</t>
  </si>
  <si>
    <t>PC52</t>
  </si>
  <si>
    <t>Taxi - NFTMO event</t>
  </si>
  <si>
    <t>Profile to date</t>
  </si>
  <si>
    <t>Balance</t>
  </si>
  <si>
    <t>Variance</t>
  </si>
  <si>
    <t>Opening balance</t>
  </si>
  <si>
    <t>Cash into bank</t>
  </si>
  <si>
    <t>VAT owed</t>
  </si>
  <si>
    <t>Cash in hand</t>
  </si>
  <si>
    <t>Miscellaneous</t>
  </si>
  <si>
    <t>Prepaid allowances</t>
  </si>
  <si>
    <t>Invoice for payment</t>
  </si>
  <si>
    <t>Net current assets</t>
  </si>
  <si>
    <t>Income and expenditure</t>
  </si>
  <si>
    <t>Cashbook: current bank account</t>
  </si>
  <si>
    <t>Petty cashbook</t>
  </si>
  <si>
    <t>Room hire - No more flab fun frolix</t>
  </si>
  <si>
    <t>HMRC April</t>
  </si>
  <si>
    <t>Other income</t>
  </si>
  <si>
    <t>Training and dev</t>
  </si>
  <si>
    <t>Bank balance end of month</t>
  </si>
  <si>
    <t>RATMO Cashflow forecast</t>
  </si>
  <si>
    <t>Month:</t>
  </si>
  <si>
    <t>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</si>
</sst>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7" workbookViewId="0">
      <selection activeCell="C13" sqref="C13"/>
    </sheetView>
  </sheetViews>
  <sheetFormatPr defaultRowHeight="14.5" x14ac:dyDescent="0.35"/>
  <cols>
    <col min="1" max="1" width="22.90625" customWidth="1"/>
    <col min="3" max="3" width="12.6328125" customWidth="1"/>
    <col min="5" max="5" width="12.81640625" customWidth="1"/>
  </cols>
  <sheetData>
    <row r="1" spans="1:6" x14ac:dyDescent="0.35">
      <c r="A1" t="s">
        <v>0</v>
      </c>
    </row>
    <row r="3" spans="1:6" x14ac:dyDescent="0.35">
      <c r="A3" t="s">
        <v>11</v>
      </c>
    </row>
    <row r="5" spans="1:6" x14ac:dyDescent="0.35">
      <c r="A5" t="s">
        <v>1</v>
      </c>
      <c r="C5" t="s">
        <v>57</v>
      </c>
      <c r="D5" t="s">
        <v>63</v>
      </c>
      <c r="E5" t="s">
        <v>62</v>
      </c>
      <c r="F5" t="s">
        <v>64</v>
      </c>
    </row>
    <row r="6" spans="1:6" x14ac:dyDescent="0.35">
      <c r="A6" t="s">
        <v>2</v>
      </c>
      <c r="B6">
        <v>120000</v>
      </c>
      <c r="C6">
        <f>Sheet2!F4</f>
        <v>30000</v>
      </c>
      <c r="D6">
        <f>B6-C6</f>
        <v>90000</v>
      </c>
      <c r="E6" s="1">
        <f>B6/12</f>
        <v>10000</v>
      </c>
      <c r="F6" s="1">
        <f>C6-E6</f>
        <v>20000</v>
      </c>
    </row>
    <row r="7" spans="1:6" x14ac:dyDescent="0.35">
      <c r="A7" t="s">
        <v>3</v>
      </c>
      <c r="B7">
        <v>500</v>
      </c>
      <c r="C7">
        <v>0</v>
      </c>
      <c r="D7">
        <f t="shared" ref="D7:D15" si="0">B7-C7</f>
        <v>500</v>
      </c>
      <c r="E7" s="1">
        <f>B7/12</f>
        <v>41.666666666666664</v>
      </c>
      <c r="F7" s="1">
        <f t="shared" ref="F7:F8" si="1">C7-E7</f>
        <v>-41.666666666666664</v>
      </c>
    </row>
    <row r="8" spans="1:6" x14ac:dyDescent="0.35">
      <c r="A8" t="s">
        <v>69</v>
      </c>
      <c r="B8">
        <v>500</v>
      </c>
      <c r="C8">
        <f>Sheet2!J23</f>
        <v>25</v>
      </c>
      <c r="D8">
        <f t="shared" si="0"/>
        <v>475</v>
      </c>
      <c r="E8" s="1">
        <f>B8/12</f>
        <v>41.666666666666664</v>
      </c>
      <c r="F8" s="1">
        <f t="shared" si="1"/>
        <v>-16.666666666666664</v>
      </c>
    </row>
    <row r="9" spans="1:6" x14ac:dyDescent="0.35">
      <c r="A9" t="s">
        <v>5</v>
      </c>
      <c r="B9">
        <f>SUM(B6:B8)</f>
        <v>121000</v>
      </c>
      <c r="E9" s="1"/>
      <c r="F9" s="1"/>
    </row>
    <row r="10" spans="1:6" x14ac:dyDescent="0.35">
      <c r="E10" s="1"/>
      <c r="F10" s="1"/>
    </row>
    <row r="11" spans="1:6" x14ac:dyDescent="0.35">
      <c r="A11" t="s">
        <v>6</v>
      </c>
      <c r="E11" s="1"/>
      <c r="F11" s="1"/>
    </row>
    <row r="12" spans="1:6" ht="12.5" customHeight="1" x14ac:dyDescent="0.35">
      <c r="A12" t="s">
        <v>7</v>
      </c>
      <c r="B12">
        <v>29000</v>
      </c>
      <c r="C12">
        <f>Sheet2!F18</f>
        <v>2280</v>
      </c>
      <c r="D12">
        <f t="shared" si="0"/>
        <v>26720</v>
      </c>
      <c r="E12" s="1">
        <f>B12/12</f>
        <v>2416.6666666666665</v>
      </c>
      <c r="F12" s="1">
        <f t="shared" ref="F12:F15" si="2">E12-C12</f>
        <v>136.66666666666652</v>
      </c>
    </row>
    <row r="13" spans="1:6" x14ac:dyDescent="0.35">
      <c r="A13" t="s">
        <v>9</v>
      </c>
      <c r="B13">
        <v>75000</v>
      </c>
      <c r="C13">
        <f>Sheet2!G32+5000</f>
        <v>7490</v>
      </c>
      <c r="D13">
        <f t="shared" si="0"/>
        <v>67510</v>
      </c>
      <c r="E13" s="1">
        <f>B13/12</f>
        <v>6250</v>
      </c>
      <c r="F13" s="1">
        <f t="shared" si="2"/>
        <v>-1240</v>
      </c>
    </row>
    <row r="14" spans="1:6" x14ac:dyDescent="0.35">
      <c r="A14" t="s">
        <v>10</v>
      </c>
      <c r="B14">
        <v>6000</v>
      </c>
      <c r="C14">
        <f>Sheet2!H32</f>
        <v>270</v>
      </c>
      <c r="D14">
        <f t="shared" si="0"/>
        <v>5730</v>
      </c>
      <c r="E14" s="1">
        <f>B14/12</f>
        <v>500</v>
      </c>
      <c r="F14" s="1">
        <f t="shared" si="2"/>
        <v>230</v>
      </c>
    </row>
    <row r="15" spans="1:6" x14ac:dyDescent="0.35">
      <c r="A15" t="s">
        <v>12</v>
      </c>
      <c r="B15">
        <v>5000</v>
      </c>
      <c r="C15">
        <f>Sheet2!I32</f>
        <v>15</v>
      </c>
      <c r="D15">
        <f t="shared" si="0"/>
        <v>4985</v>
      </c>
      <c r="E15" s="1">
        <f>B15/12</f>
        <v>416.66666666666669</v>
      </c>
      <c r="F15" s="1">
        <f t="shared" si="2"/>
        <v>401.66666666666669</v>
      </c>
    </row>
    <row r="16" spans="1:6" x14ac:dyDescent="0.35">
      <c r="B16">
        <f>SUM(B12:B15)</f>
        <v>115000</v>
      </c>
    </row>
    <row r="19" spans="1:2" x14ac:dyDescent="0.35">
      <c r="A19" t="s">
        <v>65</v>
      </c>
      <c r="B19">
        <v>20000</v>
      </c>
    </row>
    <row r="20" spans="1:2" x14ac:dyDescent="0.35">
      <c r="A20" t="s">
        <v>66</v>
      </c>
      <c r="B20">
        <f>Sheet2!D4-Sheet2!D18</f>
        <v>30460</v>
      </c>
    </row>
    <row r="21" spans="1:2" x14ac:dyDescent="0.35">
      <c r="A21" t="s">
        <v>68</v>
      </c>
      <c r="B21">
        <v>50</v>
      </c>
    </row>
    <row r="22" spans="1:2" x14ac:dyDescent="0.35">
      <c r="B22">
        <f>SUM(B19:B21)</f>
        <v>50510</v>
      </c>
    </row>
    <row r="24" spans="1:2" x14ac:dyDescent="0.35">
      <c r="A24" t="s">
        <v>71</v>
      </c>
      <c r="B24">
        <v>5000</v>
      </c>
    </row>
    <row r="25" spans="1:2" x14ac:dyDescent="0.35">
      <c r="A25" t="s">
        <v>67</v>
      </c>
      <c r="B25">
        <f>Sheet2!E4-Sheet2!E18</f>
        <v>5540</v>
      </c>
    </row>
    <row r="26" spans="1:2" x14ac:dyDescent="0.35">
      <c r="A26" t="s">
        <v>77</v>
      </c>
      <c r="B26">
        <v>500</v>
      </c>
    </row>
    <row r="27" spans="1:2" x14ac:dyDescent="0.35">
      <c r="A27" t="s">
        <v>70</v>
      </c>
      <c r="B27">
        <v>20000</v>
      </c>
    </row>
    <row r="29" spans="1:2" x14ac:dyDescent="0.35">
      <c r="B29">
        <f>SUM(B24:B28)</f>
        <v>31040</v>
      </c>
    </row>
    <row r="31" spans="1:2" x14ac:dyDescent="0.35">
      <c r="A31" t="s">
        <v>72</v>
      </c>
      <c r="B31">
        <f>B22-B29</f>
        <v>19470</v>
      </c>
    </row>
    <row r="34" spans="1:3" x14ac:dyDescent="0.35">
      <c r="A34" t="s">
        <v>73</v>
      </c>
    </row>
    <row r="36" spans="1:3" x14ac:dyDescent="0.35">
      <c r="A36" t="s">
        <v>1</v>
      </c>
    </row>
    <row r="37" spans="1:3" x14ac:dyDescent="0.35">
      <c r="A37" t="s">
        <v>2</v>
      </c>
      <c r="B37">
        <f>Sheet2!F4</f>
        <v>30000</v>
      </c>
    </row>
    <row r="38" spans="1:3" x14ac:dyDescent="0.35">
      <c r="A38" t="s">
        <v>4</v>
      </c>
      <c r="B38">
        <f>Sheet2!J23</f>
        <v>25</v>
      </c>
    </row>
    <row r="39" spans="1:3" x14ac:dyDescent="0.35">
      <c r="A39" t="s">
        <v>5</v>
      </c>
      <c r="C39">
        <f>B37+B38</f>
        <v>30025</v>
      </c>
    </row>
    <row r="41" spans="1:3" x14ac:dyDescent="0.35">
      <c r="A41" t="s">
        <v>6</v>
      </c>
    </row>
    <row r="42" spans="1:3" x14ac:dyDescent="0.35">
      <c r="A42" t="s">
        <v>7</v>
      </c>
      <c r="B42">
        <f>Sheet2!F18</f>
        <v>2280</v>
      </c>
    </row>
    <row r="43" spans="1:3" x14ac:dyDescent="0.35">
      <c r="A43" t="s">
        <v>9</v>
      </c>
      <c r="B43">
        <f>Sheet2!G32</f>
        <v>2490</v>
      </c>
    </row>
    <row r="44" spans="1:3" x14ac:dyDescent="0.35">
      <c r="A44" t="s">
        <v>10</v>
      </c>
      <c r="B44">
        <f>Sheet2!H32</f>
        <v>270</v>
      </c>
    </row>
    <row r="45" spans="1:3" x14ac:dyDescent="0.35">
      <c r="A45" t="s">
        <v>12</v>
      </c>
      <c r="B45">
        <f>Sheet2!I32</f>
        <v>15</v>
      </c>
    </row>
    <row r="46" spans="1:3" x14ac:dyDescent="0.35">
      <c r="A46" t="s">
        <v>5</v>
      </c>
      <c r="C46">
        <f>SUM(B42:B45)</f>
        <v>5055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13" sqref="A13"/>
    </sheetView>
  </sheetViews>
  <sheetFormatPr defaultRowHeight="14.5" x14ac:dyDescent="0.35"/>
  <cols>
    <col min="1" max="1" width="24.7265625" customWidth="1"/>
  </cols>
  <sheetData>
    <row r="1" spans="1:12" x14ac:dyDescent="0.35">
      <c r="A1" t="s">
        <v>81</v>
      </c>
    </row>
    <row r="3" spans="1:12" x14ac:dyDescent="0.35">
      <c r="A3" s="2" t="s">
        <v>82</v>
      </c>
      <c r="B3" s="3">
        <v>5</v>
      </c>
      <c r="C3" s="3">
        <f>B3+1</f>
        <v>6</v>
      </c>
      <c r="D3" s="3">
        <f t="shared" ref="D3:M3" si="0">C3+1</f>
        <v>7</v>
      </c>
      <c r="E3" s="3">
        <f t="shared" si="0"/>
        <v>8</v>
      </c>
      <c r="F3" s="3">
        <f t="shared" si="0"/>
        <v>9</v>
      </c>
      <c r="G3" s="3">
        <f t="shared" si="0"/>
        <v>10</v>
      </c>
      <c r="H3" s="3">
        <f t="shared" si="0"/>
        <v>11</v>
      </c>
      <c r="I3" s="3">
        <f t="shared" si="0"/>
        <v>12</v>
      </c>
      <c r="J3" s="3">
        <v>1</v>
      </c>
      <c r="K3" s="3">
        <f t="shared" si="0"/>
        <v>2</v>
      </c>
      <c r="L3" s="3">
        <f t="shared" si="0"/>
        <v>3</v>
      </c>
    </row>
    <row r="4" spans="1:12" x14ac:dyDescent="0.35">
      <c r="A4" t="s">
        <v>65</v>
      </c>
      <c r="B4">
        <f>Sheet1!B19+Sheet1!B20</f>
        <v>50460</v>
      </c>
      <c r="C4">
        <f>B15</f>
        <v>37550</v>
      </c>
      <c r="D4">
        <f>C15</f>
        <v>20340</v>
      </c>
      <c r="E4">
        <f t="shared" ref="E4:L4" si="1">D15</f>
        <v>46430</v>
      </c>
      <c r="F4">
        <f t="shared" si="1"/>
        <v>36520</v>
      </c>
      <c r="G4">
        <f t="shared" si="1"/>
        <v>22110</v>
      </c>
      <c r="H4">
        <f t="shared" si="1"/>
        <v>48200</v>
      </c>
      <c r="I4">
        <f t="shared" si="1"/>
        <v>38290</v>
      </c>
      <c r="J4">
        <f t="shared" si="1"/>
        <v>23880</v>
      </c>
      <c r="K4">
        <f t="shared" si="1"/>
        <v>49970</v>
      </c>
      <c r="L4">
        <f t="shared" si="1"/>
        <v>40060</v>
      </c>
    </row>
    <row r="5" spans="1:12" x14ac:dyDescent="0.35">
      <c r="A5" t="s">
        <v>2</v>
      </c>
      <c r="D5">
        <v>36000</v>
      </c>
      <c r="G5">
        <v>36000</v>
      </c>
      <c r="J5">
        <v>36000</v>
      </c>
    </row>
    <row r="6" spans="1:12" x14ac:dyDescent="0.35">
      <c r="A6" t="s">
        <v>78</v>
      </c>
      <c r="B6">
        <v>90</v>
      </c>
      <c r="C6">
        <v>90</v>
      </c>
      <c r="D6">
        <v>90</v>
      </c>
      <c r="E6">
        <v>90</v>
      </c>
      <c r="F6">
        <v>90</v>
      </c>
      <c r="G6">
        <v>90</v>
      </c>
      <c r="H6">
        <v>90</v>
      </c>
      <c r="I6">
        <v>90</v>
      </c>
      <c r="J6">
        <v>90</v>
      </c>
      <c r="K6">
        <v>90</v>
      </c>
      <c r="L6">
        <v>90</v>
      </c>
    </row>
    <row r="8" spans="1:12" x14ac:dyDescent="0.35">
      <c r="A8" t="s">
        <v>6</v>
      </c>
    </row>
    <row r="9" spans="1:12" x14ac:dyDescent="0.35">
      <c r="A9" t="s">
        <v>83</v>
      </c>
      <c r="B9">
        <v>2300</v>
      </c>
      <c r="C9">
        <v>2300</v>
      </c>
      <c r="D9">
        <v>2300</v>
      </c>
      <c r="E9">
        <v>2300</v>
      </c>
      <c r="F9">
        <v>2300</v>
      </c>
      <c r="G9">
        <v>2300</v>
      </c>
      <c r="H9">
        <v>2300</v>
      </c>
      <c r="I9">
        <v>2300</v>
      </c>
      <c r="J9">
        <v>2300</v>
      </c>
      <c r="K9">
        <v>2300</v>
      </c>
      <c r="L9">
        <v>2300</v>
      </c>
    </row>
    <row r="10" spans="1:12" x14ac:dyDescent="0.35">
      <c r="A10" t="s">
        <v>8</v>
      </c>
      <c r="B10">
        <v>10000</v>
      </c>
      <c r="C10">
        <v>7000</v>
      </c>
      <c r="D10">
        <f>C10</f>
        <v>7000</v>
      </c>
      <c r="E10">
        <f t="shared" ref="E10:L10" si="2">D10</f>
        <v>7000</v>
      </c>
      <c r="F10">
        <f t="shared" si="2"/>
        <v>7000</v>
      </c>
      <c r="G10">
        <f t="shared" si="2"/>
        <v>7000</v>
      </c>
      <c r="H10">
        <f t="shared" si="2"/>
        <v>7000</v>
      </c>
      <c r="I10">
        <f t="shared" si="2"/>
        <v>7000</v>
      </c>
      <c r="J10">
        <f t="shared" si="2"/>
        <v>7000</v>
      </c>
      <c r="K10">
        <f t="shared" si="2"/>
        <v>7000</v>
      </c>
      <c r="L10">
        <f t="shared" si="2"/>
        <v>7000</v>
      </c>
    </row>
    <row r="11" spans="1:12" x14ac:dyDescent="0.35">
      <c r="A11" t="s">
        <v>10</v>
      </c>
      <c r="B11">
        <v>500</v>
      </c>
      <c r="C11">
        <v>500</v>
      </c>
      <c r="D11">
        <v>500</v>
      </c>
      <c r="E11">
        <v>500</v>
      </c>
      <c r="F11">
        <v>500</v>
      </c>
      <c r="G11">
        <v>500</v>
      </c>
      <c r="H11">
        <v>500</v>
      </c>
      <c r="I11">
        <v>500</v>
      </c>
      <c r="J11">
        <v>500</v>
      </c>
      <c r="K11">
        <v>500</v>
      </c>
      <c r="L11">
        <v>500</v>
      </c>
    </row>
    <row r="12" spans="1:12" x14ac:dyDescent="0.35">
      <c r="A12" t="s">
        <v>79</v>
      </c>
      <c r="B12">
        <v>200</v>
      </c>
      <c r="C12">
        <v>3000</v>
      </c>
      <c r="D12">
        <v>200</v>
      </c>
      <c r="E12">
        <v>200</v>
      </c>
      <c r="F12">
        <v>200</v>
      </c>
      <c r="G12">
        <v>200</v>
      </c>
      <c r="H12">
        <v>200</v>
      </c>
      <c r="I12">
        <v>200</v>
      </c>
      <c r="J12">
        <v>200</v>
      </c>
      <c r="K12">
        <v>200</v>
      </c>
      <c r="L12">
        <v>200</v>
      </c>
    </row>
    <row r="13" spans="1:12" x14ac:dyDescent="0.35">
      <c r="A13" t="s">
        <v>18</v>
      </c>
      <c r="C13">
        <v>4500</v>
      </c>
      <c r="F13">
        <v>4500</v>
      </c>
      <c r="I13">
        <v>4500</v>
      </c>
      <c r="L13">
        <v>4500</v>
      </c>
    </row>
    <row r="15" spans="1:12" x14ac:dyDescent="0.35">
      <c r="A15" t="s">
        <v>80</v>
      </c>
      <c r="B15">
        <f>SUM(B4:B6)-SUM(B9:B13)</f>
        <v>37550</v>
      </c>
      <c r="C15">
        <f t="shared" ref="C15:L15" si="3">SUM(C4:C6)-SUM(C9:C13)</f>
        <v>20340</v>
      </c>
      <c r="D15">
        <f t="shared" si="3"/>
        <v>46430</v>
      </c>
      <c r="E15">
        <f t="shared" si="3"/>
        <v>36520</v>
      </c>
      <c r="F15">
        <f t="shared" si="3"/>
        <v>22110</v>
      </c>
      <c r="G15">
        <f t="shared" si="3"/>
        <v>48200</v>
      </c>
      <c r="H15">
        <f t="shared" si="3"/>
        <v>38290</v>
      </c>
      <c r="I15">
        <f t="shared" si="3"/>
        <v>23880</v>
      </c>
      <c r="J15">
        <f t="shared" si="3"/>
        <v>49970</v>
      </c>
      <c r="K15">
        <f t="shared" si="3"/>
        <v>40060</v>
      </c>
      <c r="L15">
        <f t="shared" si="3"/>
        <v>25650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H5" sqref="H5"/>
    </sheetView>
  </sheetViews>
  <sheetFormatPr defaultRowHeight="14.5" x14ac:dyDescent="0.35"/>
  <cols>
    <col min="3" max="3" width="30.36328125" customWidth="1"/>
    <col min="4" max="4" width="13.90625" customWidth="1"/>
  </cols>
  <sheetData>
    <row r="1" spans="1:10" x14ac:dyDescent="0.35">
      <c r="A1" t="s">
        <v>74</v>
      </c>
    </row>
    <row r="2" spans="1:10" x14ac:dyDescent="0.35">
      <c r="A2" t="s">
        <v>1</v>
      </c>
    </row>
    <row r="3" spans="1:10" x14ac:dyDescent="0.35">
      <c r="A3" t="s">
        <v>14</v>
      </c>
      <c r="B3" t="s">
        <v>13</v>
      </c>
      <c r="C3" t="s">
        <v>15</v>
      </c>
      <c r="D3" t="s">
        <v>55</v>
      </c>
      <c r="E3" t="s">
        <v>18</v>
      </c>
      <c r="F3" t="s">
        <v>2</v>
      </c>
    </row>
    <row r="4" spans="1:10" x14ac:dyDescent="0.35">
      <c r="A4" t="s">
        <v>16</v>
      </c>
      <c r="B4" t="s">
        <v>17</v>
      </c>
      <c r="C4" t="s">
        <v>2</v>
      </c>
      <c r="D4">
        <f>SUM(E4:J4)</f>
        <v>36000</v>
      </c>
      <c r="E4">
        <v>6000</v>
      </c>
      <c r="F4">
        <v>30000</v>
      </c>
    </row>
    <row r="6" spans="1:10" x14ac:dyDescent="0.35">
      <c r="A6" t="s">
        <v>6</v>
      </c>
    </row>
    <row r="7" spans="1:10" x14ac:dyDescent="0.35">
      <c r="A7" t="s">
        <v>14</v>
      </c>
      <c r="B7" t="s">
        <v>13</v>
      </c>
      <c r="C7" t="s">
        <v>15</v>
      </c>
      <c r="E7" t="s">
        <v>18</v>
      </c>
      <c r="F7" t="s">
        <v>56</v>
      </c>
      <c r="G7" t="s">
        <v>8</v>
      </c>
      <c r="H7" t="s">
        <v>10</v>
      </c>
      <c r="I7" t="s">
        <v>19</v>
      </c>
      <c r="J7" t="s">
        <v>38</v>
      </c>
    </row>
    <row r="8" spans="1:10" x14ac:dyDescent="0.35">
      <c r="A8" t="s">
        <v>23</v>
      </c>
      <c r="B8" t="s">
        <v>24</v>
      </c>
      <c r="C8" t="s">
        <v>25</v>
      </c>
      <c r="D8">
        <f t="shared" ref="D8:D17" si="0">SUM(E8:J8)</f>
        <v>120</v>
      </c>
      <c r="E8">
        <v>20</v>
      </c>
      <c r="H8">
        <v>100</v>
      </c>
    </row>
    <row r="9" spans="1:10" x14ac:dyDescent="0.35">
      <c r="A9" t="s">
        <v>36</v>
      </c>
      <c r="B9" t="s">
        <v>39</v>
      </c>
      <c r="C9" t="s">
        <v>37</v>
      </c>
      <c r="D9">
        <f t="shared" si="0"/>
        <v>100</v>
      </c>
      <c r="J9">
        <v>100</v>
      </c>
    </row>
    <row r="10" spans="1:10" x14ac:dyDescent="0.35">
      <c r="A10" t="s">
        <v>58</v>
      </c>
      <c r="B10" t="s">
        <v>40</v>
      </c>
      <c r="C10" t="s">
        <v>20</v>
      </c>
      <c r="D10">
        <f t="shared" si="0"/>
        <v>600</v>
      </c>
      <c r="E10">
        <v>100</v>
      </c>
      <c r="G10">
        <v>500</v>
      </c>
    </row>
    <row r="11" spans="1:10" x14ac:dyDescent="0.35">
      <c r="A11" t="s">
        <v>58</v>
      </c>
      <c r="B11" t="s">
        <v>41</v>
      </c>
      <c r="C11" t="s">
        <v>22</v>
      </c>
      <c r="D11">
        <f t="shared" si="0"/>
        <v>900</v>
      </c>
      <c r="E11">
        <v>150</v>
      </c>
      <c r="G11">
        <v>750</v>
      </c>
    </row>
    <row r="12" spans="1:10" x14ac:dyDescent="0.35">
      <c r="A12" t="s">
        <v>58</v>
      </c>
      <c r="B12" t="s">
        <v>42</v>
      </c>
      <c r="C12" t="s">
        <v>21</v>
      </c>
      <c r="D12">
        <f t="shared" si="0"/>
        <v>960</v>
      </c>
      <c r="E12">
        <v>160</v>
      </c>
      <c r="G12">
        <v>800</v>
      </c>
    </row>
    <row r="13" spans="1:10" x14ac:dyDescent="0.35">
      <c r="A13" t="s">
        <v>33</v>
      </c>
      <c r="B13" t="s">
        <v>43</v>
      </c>
      <c r="C13" t="s">
        <v>27</v>
      </c>
      <c r="D13">
        <f t="shared" si="0"/>
        <v>60</v>
      </c>
      <c r="E13">
        <v>10</v>
      </c>
      <c r="H13">
        <v>50</v>
      </c>
    </row>
    <row r="14" spans="1:10" x14ac:dyDescent="0.35">
      <c r="A14" t="s">
        <v>33</v>
      </c>
      <c r="B14" t="s">
        <v>44</v>
      </c>
      <c r="C14" t="s">
        <v>34</v>
      </c>
      <c r="D14">
        <f t="shared" si="0"/>
        <v>530</v>
      </c>
      <c r="F14">
        <v>530</v>
      </c>
    </row>
    <row r="15" spans="1:10" x14ac:dyDescent="0.35">
      <c r="A15" t="s">
        <v>28</v>
      </c>
      <c r="B15" t="s">
        <v>24</v>
      </c>
      <c r="C15" t="s">
        <v>29</v>
      </c>
      <c r="D15">
        <f t="shared" si="0"/>
        <v>120</v>
      </c>
      <c r="E15">
        <v>20</v>
      </c>
      <c r="H15">
        <v>100</v>
      </c>
    </row>
    <row r="16" spans="1:10" x14ac:dyDescent="0.35">
      <c r="A16" t="s">
        <v>30</v>
      </c>
      <c r="B16" t="s">
        <v>31</v>
      </c>
      <c r="C16" t="s">
        <v>32</v>
      </c>
      <c r="D16">
        <f t="shared" si="0"/>
        <v>1750</v>
      </c>
      <c r="F16">
        <v>1750</v>
      </c>
    </row>
    <row r="17" spans="1:10" x14ac:dyDescent="0.35">
      <c r="A17" t="s">
        <v>30</v>
      </c>
      <c r="B17" t="s">
        <v>45</v>
      </c>
      <c r="C17" t="s">
        <v>35</v>
      </c>
      <c r="D17">
        <f t="shared" si="0"/>
        <v>400</v>
      </c>
      <c r="G17">
        <v>400</v>
      </c>
    </row>
    <row r="18" spans="1:10" x14ac:dyDescent="0.35">
      <c r="A18" t="s">
        <v>53</v>
      </c>
      <c r="D18">
        <f>SUM(D8:D17)</f>
        <v>5540</v>
      </c>
      <c r="E18">
        <f>SUM(E8:E17)</f>
        <v>460</v>
      </c>
      <c r="F18">
        <f t="shared" ref="F18:J18" si="1">SUM(F8:F17)</f>
        <v>2280</v>
      </c>
      <c r="G18">
        <f t="shared" si="1"/>
        <v>2450</v>
      </c>
      <c r="H18">
        <f t="shared" si="1"/>
        <v>250</v>
      </c>
      <c r="I18">
        <f t="shared" si="1"/>
        <v>0</v>
      </c>
      <c r="J18">
        <f t="shared" si="1"/>
        <v>100</v>
      </c>
    </row>
    <row r="20" spans="1:10" x14ac:dyDescent="0.35">
      <c r="A20" t="s">
        <v>75</v>
      </c>
    </row>
    <row r="21" spans="1:10" x14ac:dyDescent="0.35">
      <c r="A21" t="s">
        <v>1</v>
      </c>
    </row>
    <row r="22" spans="1:10" x14ac:dyDescent="0.35">
      <c r="A22" t="s">
        <v>36</v>
      </c>
      <c r="B22" t="s">
        <v>46</v>
      </c>
      <c r="D22">
        <f t="shared" ref="D22:D23" si="2">SUM(E22:J22)</f>
        <v>100</v>
      </c>
      <c r="J22">
        <v>100</v>
      </c>
    </row>
    <row r="23" spans="1:10" x14ac:dyDescent="0.35">
      <c r="A23" t="s">
        <v>26</v>
      </c>
      <c r="B23" t="s">
        <v>47</v>
      </c>
      <c r="C23" t="s">
        <v>76</v>
      </c>
      <c r="D23">
        <f t="shared" si="2"/>
        <v>25</v>
      </c>
      <c r="J23">
        <v>25</v>
      </c>
    </row>
    <row r="25" spans="1:10" x14ac:dyDescent="0.35">
      <c r="A25" t="s">
        <v>6</v>
      </c>
      <c r="D25">
        <f t="shared" ref="D25:D29" si="3">SUM(E25:J25)</f>
        <v>0</v>
      </c>
    </row>
    <row r="26" spans="1:10" x14ac:dyDescent="0.35">
      <c r="A26" t="s">
        <v>16</v>
      </c>
      <c r="B26" t="s">
        <v>48</v>
      </c>
      <c r="C26" t="s">
        <v>49</v>
      </c>
      <c r="D26">
        <f t="shared" si="3"/>
        <v>10</v>
      </c>
      <c r="H26">
        <v>10</v>
      </c>
    </row>
    <row r="27" spans="1:10" x14ac:dyDescent="0.35">
      <c r="A27" t="s">
        <v>33</v>
      </c>
      <c r="B27" t="s">
        <v>50</v>
      </c>
      <c r="C27" t="str">
        <f>C26</f>
        <v>Tesco - tea, coffee,milk</v>
      </c>
      <c r="D27">
        <f t="shared" si="3"/>
        <v>10</v>
      </c>
      <c r="H27">
        <v>10</v>
      </c>
    </row>
    <row r="28" spans="1:10" x14ac:dyDescent="0.35">
      <c r="A28" t="s">
        <v>28</v>
      </c>
      <c r="B28" t="s">
        <v>51</v>
      </c>
      <c r="C28" t="s">
        <v>52</v>
      </c>
      <c r="D28">
        <f t="shared" si="3"/>
        <v>40</v>
      </c>
      <c r="G28">
        <v>40</v>
      </c>
    </row>
    <row r="29" spans="1:10" x14ac:dyDescent="0.35">
      <c r="A29" t="s">
        <v>30</v>
      </c>
      <c r="B29" t="s">
        <v>60</v>
      </c>
      <c r="C29" t="s">
        <v>61</v>
      </c>
      <c r="D29">
        <f t="shared" si="3"/>
        <v>15</v>
      </c>
      <c r="I29">
        <v>15</v>
      </c>
    </row>
    <row r="30" spans="1:10" x14ac:dyDescent="0.35">
      <c r="A30" t="s">
        <v>54</v>
      </c>
      <c r="G30">
        <f>SUM(G26:G29)</f>
        <v>40</v>
      </c>
      <c r="H30">
        <f t="shared" ref="H30:I30" si="4">SUM(H26:H29)</f>
        <v>20</v>
      </c>
      <c r="I30">
        <f t="shared" si="4"/>
        <v>15</v>
      </c>
    </row>
    <row r="32" spans="1:10" x14ac:dyDescent="0.35">
      <c r="A32" t="s">
        <v>59</v>
      </c>
      <c r="E32">
        <f>E18+E30</f>
        <v>460</v>
      </c>
      <c r="F32">
        <f t="shared" ref="F32:I32" si="5">F18+F30</f>
        <v>2280</v>
      </c>
      <c r="G32">
        <f t="shared" si="5"/>
        <v>2490</v>
      </c>
      <c r="H32">
        <f t="shared" si="5"/>
        <v>270</v>
      </c>
      <c r="I32">
        <f t="shared" si="5"/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Lusk</dc:creator>
  <cp:lastModifiedBy>Paul Lusk</cp:lastModifiedBy>
  <dcterms:created xsi:type="dcterms:W3CDTF">2015-03-16T14:38:18Z</dcterms:created>
  <dcterms:modified xsi:type="dcterms:W3CDTF">2015-03-16T18:38:32Z</dcterms:modified>
</cp:coreProperties>
</file>